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ndcanyonbsa.sharepoint.com/sites/Field/Shared Documents/Unit Fundraising/Adventure Cards/2026 Adventure Cards/Resources/"/>
    </mc:Choice>
  </mc:AlternateContent>
  <xr:revisionPtr revIDLastSave="4" documentId="8_{7B0FC6D1-D153-4A81-849C-F3E7982C27BC}" xr6:coauthVersionLast="47" xr6:coauthVersionMax="47" xr10:uidLastSave="{A875666B-E38A-4E70-87C7-F9D3D8482F41}"/>
  <bookViews>
    <workbookView xWindow="-28920" yWindow="-120" windowWidth="29040" windowHeight="15840" xr2:uid="{FF3C595F-DDF8-466F-ABC9-14D2EE533C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2" i="1"/>
  <c r="I2" i="1" s="1"/>
  <c r="F3" i="1"/>
  <c r="F4" i="1"/>
  <c r="F5" i="1"/>
  <c r="H5" i="1" s="1"/>
  <c r="F6" i="1"/>
  <c r="I6" i="1" s="1"/>
  <c r="F7" i="1"/>
  <c r="I7" i="1" s="1"/>
  <c r="F8" i="1"/>
  <c r="H8" i="1" s="1"/>
  <c r="I8" i="1"/>
  <c r="I3" i="1"/>
  <c r="E2" i="1"/>
  <c r="E3" i="1"/>
  <c r="E4" i="1"/>
  <c r="E5" i="1"/>
  <c r="E6" i="1"/>
  <c r="E7" i="1"/>
  <c r="E8" i="1"/>
  <c r="G9" i="1"/>
  <c r="C9" i="1"/>
  <c r="B9" i="1"/>
  <c r="H7" i="1" l="1"/>
  <c r="H6" i="1"/>
  <c r="I5" i="1"/>
  <c r="I4" i="1"/>
  <c r="I9" i="1" s="1"/>
  <c r="H4" i="1"/>
  <c r="H3" i="1"/>
  <c r="E9" i="1"/>
  <c r="H2" i="1"/>
  <c r="F9" i="1"/>
  <c r="H9" i="1" l="1"/>
</calcChain>
</file>

<file path=xl/sharedStrings.xml><?xml version="1.0" encoding="utf-8"?>
<sst xmlns="http://schemas.openxmlformats.org/spreadsheetml/2006/main" count="13" uniqueCount="13">
  <si>
    <t>Scout/Family</t>
  </si>
  <si>
    <t>Cards Checked Out</t>
  </si>
  <si>
    <t>Cards Returned</t>
  </si>
  <si>
    <t>Total</t>
  </si>
  <si>
    <t>Total Remaining</t>
  </si>
  <si>
    <t>Cards Sold</t>
  </si>
  <si>
    <t>SAMPLE Scout 1</t>
  </si>
  <si>
    <t>SAMPLE Scout 2</t>
  </si>
  <si>
    <t>SAMPLE Scout 3</t>
  </si>
  <si>
    <t>Cards Missing</t>
  </si>
  <si>
    <t>Total Due to Unit</t>
  </si>
  <si>
    <t>Total Received</t>
  </si>
  <si>
    <t>Total Due to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</si>
</sst>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6" fontId="0" fillId="0" borderId="0" xfId="0" applyNumberFormat="1"/>
    <xf numFmtId="166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6">
    <dxf>
      <font>
        <b/>
      </font>
      <numFmt numFmtId="166" formatCode="&quot;$&quot;#,##0.00"/>
    </dxf>
    <dxf>
      <numFmt numFmtId="166" formatCode="&quot;$&quot;#,##0.00"/>
    </dxf>
    <dxf>
      <font>
        <b/>
      </font>
      <numFmt numFmtId="166" formatCode="&quot;$&quot;#,##0.00"/>
    </dxf>
    <dxf>
      <font>
        <b/>
      </font>
      <numFmt numFmtId="166" formatCode="&quot;$&quot;#,##0.00"/>
    </dxf>
    <dxf>
      <font>
        <b/>
      </font>
      <numFmt numFmtId="0" formatCode="General"/>
    </dxf>
    <dxf>
      <numFmt numFmtId="166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7FB55F-C25F-4478-9614-A607A0A7C784}" name="Table1" displayName="Table1" ref="A1:I9" totalsRowCount="1">
  <autoFilter ref="A1:I8" xr:uid="{647FB55F-C25F-4478-9614-A607A0A7C784}"/>
  <tableColumns count="9">
    <tableColumn id="1" xr3:uid="{B9CA80F1-0440-44B5-AFA8-25E7C19FEEA3}" name="Scout/Family" totalsRowLabel="Total"/>
    <tableColumn id="2" xr3:uid="{8B628C1C-D190-40DA-839F-8AE8334C1EA1}" name="Cards Checked Out" totalsRowFunction="sum"/>
    <tableColumn id="3" xr3:uid="{1108E15B-D248-4BFF-AEA4-7ACDFC6BEF0D}" name="Cards Returned" totalsRowFunction="sum"/>
    <tableColumn id="10" xr3:uid="{6B4290A2-F1DF-4A3F-89AA-C0FB1292B6BC}" name="Cards Sold" totalsRowFunction="sum"/>
    <tableColumn id="4" xr3:uid="{7ED1030C-BA51-4217-8D9D-E2A5313ADE72}" name="Cards Missing" totalsRowFunction="sum" dataDxfId="4">
      <calculatedColumnFormula>Table1[[#This Row],[Cards Checked Out]]-Table1[[#This Row],[Cards Returned]]-Table1[[#This Row],[Cards Sold]]</calculatedColumnFormula>
    </tableColumn>
    <tableColumn id="5" xr3:uid="{948AFB68-869E-4B79-8063-5D2B90B58A67}" name="Total Due to Unit" totalsRowFunction="sum" dataDxfId="3">
      <calculatedColumnFormula>(Table1[[#This Row],[Cards Checked Out]]-Table1[[#This Row],[Cards Returned]])*10</calculatedColumnFormula>
    </tableColumn>
    <tableColumn id="6" xr3:uid="{37D5327D-9800-4B50-AA2E-390625A07989}" name="Total Received" totalsRowFunction="sum" dataDxfId="1" totalsRowDxfId="5"/>
    <tableColumn id="7" xr3:uid="{5CC9CBAB-B906-4775-B587-FB4F92EF4E30}" name="Total Remaining" totalsRowFunction="count" dataDxfId="2">
      <calculatedColumnFormula>Table1[[#This Row],[Total Due to Unit]]-Table1[[#This Row],[Total Received]]</calculatedColumnFormula>
    </tableColumn>
    <tableColumn id="9" xr3:uid="{4D368099-0667-4B0B-91B1-2ED397A68141}" name="Total Due to Council" totalsRowFunction="sum" dataDxfId="0">
      <calculatedColumnFormula>Table1[[#This Row],[Total Due to Unit]]/2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75AA-12A9-4B31-9956-441BEB5C2F55}">
  <dimension ref="A1:I9"/>
  <sheetViews>
    <sheetView tabSelected="1" workbookViewId="0">
      <selection activeCell="I3" sqref="I3"/>
    </sheetView>
  </sheetViews>
  <sheetFormatPr defaultRowHeight="15" x14ac:dyDescent="0.25"/>
  <cols>
    <col min="1" max="1" width="31.5703125" customWidth="1"/>
    <col min="2" max="2" width="21" bestFit="1" customWidth="1"/>
    <col min="3" max="3" width="17.5703125" bestFit="1" customWidth="1"/>
    <col min="4" max="4" width="17.5703125" customWidth="1"/>
    <col min="5" max="5" width="16" bestFit="1" customWidth="1"/>
    <col min="6" max="6" width="12" bestFit="1" customWidth="1"/>
    <col min="7" max="7" width="16.85546875" bestFit="1" customWidth="1"/>
    <col min="8" max="8" width="17.85546875" bestFit="1" customWidth="1"/>
    <col min="9" max="9" width="21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</v>
      </c>
      <c r="E1" t="s">
        <v>9</v>
      </c>
      <c r="F1" t="s">
        <v>10</v>
      </c>
      <c r="G1" t="s">
        <v>11</v>
      </c>
      <c r="H1" t="s">
        <v>4</v>
      </c>
      <c r="I1" t="s">
        <v>12</v>
      </c>
    </row>
    <row r="2" spans="1:9" x14ac:dyDescent="0.25">
      <c r="A2" t="s">
        <v>6</v>
      </c>
      <c r="B2">
        <v>100</v>
      </c>
      <c r="C2">
        <v>50</v>
      </c>
      <c r="D2">
        <v>50</v>
      </c>
      <c r="E2" s="3">
        <f>Table1[[#This Row],[Cards Checked Out]]-Table1[[#This Row],[Cards Returned]]-Table1[[#This Row],[Cards Sold]]</f>
        <v>0</v>
      </c>
      <c r="F2" s="2">
        <f>(Table1[[#This Row],[Cards Checked Out]]-Table1[[#This Row],[Cards Returned]])*10</f>
        <v>500</v>
      </c>
      <c r="G2" s="1">
        <v>500</v>
      </c>
      <c r="H2" s="2">
        <f>Table1[[#This Row],[Total Due to Unit]]-Table1[[#This Row],[Total Received]]</f>
        <v>0</v>
      </c>
      <c r="I2" s="2">
        <f>Table1[[#This Row],[Total Due to Unit]]/2</f>
        <v>250</v>
      </c>
    </row>
    <row r="3" spans="1:9" x14ac:dyDescent="0.25">
      <c r="A3" t="s">
        <v>7</v>
      </c>
      <c r="B3">
        <v>50</v>
      </c>
      <c r="C3">
        <v>10</v>
      </c>
      <c r="D3">
        <v>30</v>
      </c>
      <c r="E3" s="3">
        <f>Table1[[#This Row],[Cards Checked Out]]-Table1[[#This Row],[Cards Returned]]-Table1[[#This Row],[Cards Sold]]</f>
        <v>10</v>
      </c>
      <c r="F3" s="2">
        <f>(Table1[[#This Row],[Cards Checked Out]]-Table1[[#This Row],[Cards Returned]])*10</f>
        <v>400</v>
      </c>
      <c r="G3" s="1">
        <v>200</v>
      </c>
      <c r="H3" s="2">
        <f>Table1[[#This Row],[Total Due to Unit]]-Table1[[#This Row],[Total Received]]</f>
        <v>200</v>
      </c>
      <c r="I3" s="2">
        <f>Table1[[#This Row],[Total Due to Unit]]/2</f>
        <v>200</v>
      </c>
    </row>
    <row r="4" spans="1:9" x14ac:dyDescent="0.25">
      <c r="A4" t="s">
        <v>8</v>
      </c>
      <c r="B4">
        <v>25</v>
      </c>
      <c r="C4">
        <v>15</v>
      </c>
      <c r="D4">
        <v>10</v>
      </c>
      <c r="E4" s="3">
        <f>Table1[[#This Row],[Cards Checked Out]]-Table1[[#This Row],[Cards Returned]]-Table1[[#This Row],[Cards Sold]]</f>
        <v>0</v>
      </c>
      <c r="F4" s="2">
        <f>(Table1[[#This Row],[Cards Checked Out]]-Table1[[#This Row],[Cards Returned]])*10</f>
        <v>100</v>
      </c>
      <c r="G4" s="1"/>
      <c r="H4" s="2">
        <f>Table1[[#This Row],[Total Due to Unit]]-Table1[[#This Row],[Total Received]]</f>
        <v>100</v>
      </c>
      <c r="I4" s="2">
        <f>Table1[[#This Row],[Total Due to Unit]]/2</f>
        <v>50</v>
      </c>
    </row>
    <row r="5" spans="1:9" x14ac:dyDescent="0.25">
      <c r="E5" s="3">
        <f>Table1[[#This Row],[Cards Checked Out]]-Table1[[#This Row],[Cards Returned]]-Table1[[#This Row],[Cards Sold]]</f>
        <v>0</v>
      </c>
      <c r="F5" s="2">
        <f>(Table1[[#This Row],[Cards Checked Out]]-Table1[[#This Row],[Cards Returned]])*10</f>
        <v>0</v>
      </c>
      <c r="G5" s="1"/>
      <c r="H5" s="2">
        <f>Table1[[#This Row],[Total Due to Unit]]-Table1[[#This Row],[Total Received]]</f>
        <v>0</v>
      </c>
      <c r="I5" s="2">
        <f>Table1[[#This Row],[Total Due to Unit]]/2</f>
        <v>0</v>
      </c>
    </row>
    <row r="6" spans="1:9" x14ac:dyDescent="0.25">
      <c r="E6" s="3">
        <f>Table1[[#This Row],[Cards Checked Out]]-Table1[[#This Row],[Cards Returned]]-Table1[[#This Row],[Cards Sold]]</f>
        <v>0</v>
      </c>
      <c r="F6" s="2">
        <f>(Table1[[#This Row],[Cards Checked Out]]-Table1[[#This Row],[Cards Returned]])*10</f>
        <v>0</v>
      </c>
      <c r="G6" s="1"/>
      <c r="H6" s="2">
        <f>Table1[[#This Row],[Total Due to Unit]]-Table1[[#This Row],[Total Received]]</f>
        <v>0</v>
      </c>
      <c r="I6" s="2">
        <f>Table1[[#This Row],[Total Due to Unit]]/2</f>
        <v>0</v>
      </c>
    </row>
    <row r="7" spans="1:9" x14ac:dyDescent="0.25">
      <c r="E7" s="3">
        <f>Table1[[#This Row],[Cards Checked Out]]-Table1[[#This Row],[Cards Returned]]-Table1[[#This Row],[Cards Sold]]</f>
        <v>0</v>
      </c>
      <c r="F7" s="2">
        <f>(Table1[[#This Row],[Cards Checked Out]]-Table1[[#This Row],[Cards Returned]])*10</f>
        <v>0</v>
      </c>
      <c r="G7" s="1"/>
      <c r="H7" s="2">
        <f>Table1[[#This Row],[Total Due to Unit]]-Table1[[#This Row],[Total Received]]</f>
        <v>0</v>
      </c>
      <c r="I7" s="2">
        <f>Table1[[#This Row],[Total Due to Unit]]/2</f>
        <v>0</v>
      </c>
    </row>
    <row r="8" spans="1:9" x14ac:dyDescent="0.25">
      <c r="E8" s="3">
        <f>Table1[[#This Row],[Cards Checked Out]]-Table1[[#This Row],[Cards Returned]]-Table1[[#This Row],[Cards Sold]]</f>
        <v>0</v>
      </c>
      <c r="F8" s="2">
        <f>(Table1[[#This Row],[Cards Checked Out]]-Table1[[#This Row],[Cards Returned]])*10</f>
        <v>0</v>
      </c>
      <c r="G8" s="1"/>
      <c r="H8" s="2">
        <f>Table1[[#This Row],[Total Due to Unit]]-Table1[[#This Row],[Total Received]]</f>
        <v>0</v>
      </c>
      <c r="I8" s="2">
        <f>Table1[[#This Row],[Total Due to Unit]]/2</f>
        <v>0</v>
      </c>
    </row>
    <row r="9" spans="1:9" x14ac:dyDescent="0.25">
      <c r="A9" t="s">
        <v>3</v>
      </c>
      <c r="B9">
        <f>SUBTOTAL(109,Table1[Cards Checked Out])</f>
        <v>175</v>
      </c>
      <c r="C9">
        <f>SUBTOTAL(109,Table1[Cards Returned])</f>
        <v>75</v>
      </c>
      <c r="D9">
        <f>SUBTOTAL(109,Table1[Cards Sold])</f>
        <v>90</v>
      </c>
      <c r="E9">
        <f>SUBTOTAL(109,Table1[Cards Missing])</f>
        <v>10</v>
      </c>
      <c r="F9" s="1">
        <f>SUBTOTAL(109,Table1[Total Due to Unit])</f>
        <v>1000</v>
      </c>
      <c r="G9" s="1">
        <f>SUBTOTAL(109,Table1[Total Received])</f>
        <v>700</v>
      </c>
      <c r="H9">
        <f>SUBTOTAL(103,Table1[Total Remaining])</f>
        <v>7</v>
      </c>
      <c r="I9" s="1">
        <f>SUBTOTAL(109,Table1[Total Due to Council])</f>
        <v>500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5F3D511ECE94EA389CA6B06F8B79F" ma:contentTypeVersion="16" ma:contentTypeDescription="Create a new document." ma:contentTypeScope="" ma:versionID="2ace142c8a6ead3bdbd2d4533487a6b9">
  <xsd:schema xmlns:xsd="http://www.w3.org/2001/XMLSchema" xmlns:xs="http://www.w3.org/2001/XMLSchema" xmlns:p="http://schemas.microsoft.com/office/2006/metadata/properties" xmlns:ns2="aa8d24f0-a4f6-45ed-9906-4b3befa3ca32" xmlns:ns3="d79265fb-27c4-4695-8e48-c37d8d48057f" targetNamespace="http://schemas.microsoft.com/office/2006/metadata/properties" ma:root="true" ma:fieldsID="74b7ab3c9c9951e32051785e743ea6c7" ns2:_="" ns3:_="">
    <xsd:import namespace="aa8d24f0-a4f6-45ed-9906-4b3befa3ca32"/>
    <xsd:import namespace="d79265fb-27c4-4695-8e48-c37d8d4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d24f0-a4f6-45ed-9906-4b3befa3ca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59697c-02d5-48d5-a669-6d905facf8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265fb-27c4-4695-8e48-c37d8d4805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c783-1b33-4767-b576-775f289d8ccf}" ma:internalName="TaxCatchAll" ma:showField="CatchAllData" ma:web="d79265fb-27c4-4695-8e48-c37d8d4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9265fb-27c4-4695-8e48-c37d8d48057f" xsi:nil="true"/>
    <lcf76f155ced4ddcb4097134ff3c332f xmlns="aa8d24f0-a4f6-45ed-9906-4b3befa3ca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EB2979-16DE-4F91-8834-9534A52CD661}"/>
</file>

<file path=customXml/itemProps2.xml><?xml version="1.0" encoding="utf-8"?>
<ds:datastoreItem xmlns:ds="http://schemas.openxmlformats.org/officeDocument/2006/customXml" ds:itemID="{6F3E77D5-87D7-4A78-9C0B-04F4634AD66A}"/>
</file>

<file path=customXml/itemProps3.xml><?xml version="1.0" encoding="utf-8"?>
<ds:datastoreItem xmlns:ds="http://schemas.openxmlformats.org/officeDocument/2006/customXml" ds:itemID="{5CBCEA97-8C22-49A2-9411-4D328FA71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McCandless</dc:creator>
  <cp:lastModifiedBy>Jordan McCandless</cp:lastModifiedBy>
  <dcterms:created xsi:type="dcterms:W3CDTF">2026-03-10T20:22:34Z</dcterms:created>
  <dcterms:modified xsi:type="dcterms:W3CDTF">2026-03-10T20:52:07Z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0x01010006D5F3D511ECE94EA389CA6B06F8B79F</vt:lpwstr>
  </property>
</Properties>
</file>